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810" windowWidth="21015" windowHeight="8715" activeTab="1"/>
  </bookViews>
  <sheets>
    <sheet name="Formulae" sheetId="1" r:id="rId1"/>
    <sheet name="Test Data" sheetId="2" r:id="rId2"/>
  </sheets>
  <definedNames>
    <definedName name="CRITERIA" localSheetId="1">'Test Data'!$F$3:$F$11</definedName>
    <definedName name="_xlnm.Print_Area" localSheetId="1">'Test Data'!$A$2:$L$25</definedName>
  </definedNames>
  <calcPr fullCalcOnLoad="1"/>
  <pivotCaches>
    <pivotCache cacheId="1" r:id="rId3"/>
    <pivotCache cacheId="2" r:id="rId4"/>
  </pivotCaches>
</workbook>
</file>

<file path=xl/sharedStrings.xml><?xml version="1.0" encoding="utf-8"?>
<sst xmlns="http://schemas.openxmlformats.org/spreadsheetml/2006/main" count="129" uniqueCount="58">
  <si>
    <t>Example Data Points Inserted</t>
  </si>
  <si>
    <t>Answer</t>
  </si>
  <si>
    <t>"=SUM(IF(FREQUENCY('F2:F10, F2:F10)&gt;0,1))"</t>
  </si>
  <si>
    <t>"=SUM(IF(FREQUENCY(MATCH(F2:F10,F2:F10,0),MATCH(F2:F10,F2:F10,0))&gt;0,1))"</t>
  </si>
  <si>
    <t>What it does</t>
  </si>
  <si>
    <t>Uses</t>
  </si>
  <si>
    <t>Number of individuals booked multiple times</t>
  </si>
  <si>
    <t>Count the number of unique number values in range, but do not count blank cells or text values (4)</t>
  </si>
  <si>
    <t>Count the number of unique text and number values in cells B2:B10 (which must not contain blank cells) (7)</t>
  </si>
  <si>
    <t>"=SUM(IF(FREQUENCY(RANGE, RANGE)&gt;0,1))"</t>
  </si>
  <si>
    <t>"=SUM(IF(FREQUENCY(MATCH(RANGE,RANGE,0),MATCH(RANGE,RANGE,0))&gt;0,1))"</t>
  </si>
  <si>
    <t>Count unique bookings if the booking number contains a letter</t>
  </si>
  <si>
    <t>"=COUNTIF(RANGE, BOOKING#)"</t>
  </si>
  <si>
    <t>Create a variable to show how many times each individual has been booked, which can then be used to sort and filter the data and figure out more</t>
  </si>
  <si>
    <t>Formula or Function</t>
  </si>
  <si>
    <t>Book Date</t>
  </si>
  <si>
    <t>Relsease Date</t>
  </si>
  <si>
    <t>LN</t>
  </si>
  <si>
    <t>FN</t>
  </si>
  <si>
    <t>MI</t>
  </si>
  <si>
    <t>Booking#</t>
  </si>
  <si>
    <t xml:space="preserve">Gender </t>
  </si>
  <si>
    <t>DOB</t>
  </si>
  <si>
    <t>Age</t>
  </si>
  <si>
    <t>Race</t>
  </si>
  <si>
    <t>A</t>
  </si>
  <si>
    <t>B</t>
  </si>
  <si>
    <t>D</t>
  </si>
  <si>
    <t>E</t>
  </si>
  <si>
    <t>F</t>
  </si>
  <si>
    <t>H</t>
  </si>
  <si>
    <t>M</t>
  </si>
  <si>
    <t>W</t>
  </si>
  <si>
    <t># of Bookings</t>
  </si>
  <si>
    <t>LOS</t>
  </si>
  <si>
    <t>Create a new variable to count the number of times each individual's booking number appears.</t>
  </si>
  <si>
    <t>Create a new variable to calculate the length of stay per visit</t>
  </si>
  <si>
    <t>"=RELSEASEDATE-BOOKDATE"</t>
  </si>
  <si>
    <t>Total</t>
  </si>
  <si>
    <t>Grand Total</t>
  </si>
  <si>
    <t>Data</t>
  </si>
  <si>
    <t>Average of LOS</t>
  </si>
  <si>
    <t>Average of Age</t>
  </si>
  <si>
    <t>Creating this variable allows you to do some LOS calculations using pivot tables</t>
  </si>
  <si>
    <t>Average of # of Bookings</t>
  </si>
  <si>
    <t>Count of Booking#</t>
  </si>
  <si>
    <t>Formula Used</t>
  </si>
  <si>
    <t>Count number of unique booking numbers</t>
  </si>
  <si>
    <t>"=SUM(IF(FREQUENCY(RANGE, RANGE)&gt;1,1))"</t>
  </si>
  <si>
    <t>Count the number of nonunique number values</t>
  </si>
  <si>
    <t>Count the number of individuals booked more than once</t>
  </si>
  <si>
    <t>"=SUM(IF(FREQUENCY('F2:F10, 'F2:F10)&gt;1,1))"</t>
  </si>
  <si>
    <t>"=SUM(IF(FREQUENCY(MATCH(RANGE,RANGE,0),MATCH(RANGE,RANGE,0))&gt;1,1))"</t>
  </si>
  <si>
    <t>"=SUM(IF(FREQUENCY(MATCH(Criteria,Criteria,0),MATCH(Criteria,Criteria,0))&gt;1,1))"</t>
  </si>
  <si>
    <t>Pivot Tables</t>
  </si>
  <si>
    <t>Enables counting, crosstabs, and other more sophisticated analysis</t>
  </si>
  <si>
    <t>find answers by category (i.e. LOS for people booked 3 times)- see next tab for details</t>
  </si>
  <si>
    <t>*All data is fictional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</si>
</sst>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10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34" borderId="0" xfId="0" applyFill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34" borderId="32" xfId="0" applyFill="1" applyBorder="1" applyAlignment="1">
      <alignment wrapText="1"/>
    </xf>
    <xf numFmtId="0" fontId="0" fillId="34" borderId="33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31" xfId="0" applyFill="1" applyBorder="1" applyAlignment="1">
      <alignment/>
    </xf>
    <xf numFmtId="1" fontId="0" fillId="0" borderId="31" xfId="0" applyNumberFormat="1" applyBorder="1" applyAlignment="1">
      <alignment/>
    </xf>
    <xf numFmtId="1" fontId="0" fillId="0" borderId="34" xfId="0" applyNumberFormat="1" applyBorder="1" applyAlignment="1">
      <alignment/>
    </xf>
    <xf numFmtId="0" fontId="0" fillId="34" borderId="35" xfId="0" applyFill="1" applyBorder="1" applyAlignment="1">
      <alignment wrapText="1"/>
    </xf>
    <xf numFmtId="0" fontId="0" fillId="0" borderId="36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2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L11" sheet="Test Data"/>
  </cacheSource>
  <cacheFields count="12">
    <cacheField name="Book Date">
      <sharedItems containsSemiMixedTypes="0" containsNonDate="0" containsDate="1" containsString="0" containsMixedTypes="0" count="9">
        <d v="2009-02-03T00:00:00.000"/>
        <d v="2009-02-04T00:00:00.000"/>
        <d v="2009-02-05T00:00:00.000"/>
        <d v="2009-02-06T00:00:00.000"/>
        <d v="2009-02-07T00:00:00.000"/>
        <d v="2009-02-08T00:00:00.000"/>
        <d v="2009-02-09T00:00:00.000"/>
        <d v="2009-02-10T00:00:00.000"/>
        <d v="2009-02-11T00:00:00.000"/>
      </sharedItems>
    </cacheField>
    <cacheField name="Relsease Date">
      <sharedItems containsSemiMixedTypes="0" containsNonDate="0" containsDate="1" containsString="0" containsMixedTypes="0" count="1">
        <d v="2009-02-15T00:00:00.000"/>
      </sharedItems>
    </cacheField>
    <cacheField name="LN">
      <sharedItems containsMixedTypes="0" count="6">
        <s v="A"/>
        <s v="B"/>
        <s v="D"/>
        <s v="E"/>
        <s v="F"/>
        <s v="H"/>
      </sharedItems>
    </cacheField>
    <cacheField name="FN">
      <sharedItems containsMixedTypes="0" count="6">
        <s v="A"/>
        <s v="B"/>
        <s v="D"/>
        <s v="E"/>
        <s v="F"/>
        <s v="H"/>
      </sharedItems>
    </cacheField>
    <cacheField name="MI">
      <sharedItems containsMixedTypes="0" count="6">
        <s v="A"/>
        <s v="B"/>
        <s v="D"/>
        <s v="E"/>
        <s v="F"/>
        <s v="H"/>
      </sharedItems>
    </cacheField>
    <cacheField name="Booking#">
      <sharedItems containsSemiMixedTypes="0" containsString="0" containsMixedTypes="0" containsNumber="1" containsInteger="1" count="6">
        <n v="1"/>
        <n v="3"/>
        <n v="5"/>
        <n v="4"/>
        <n v="6"/>
        <n v="2"/>
      </sharedItems>
    </cacheField>
    <cacheField name="Gender ">
      <sharedItems containsMixedTypes="0" count="2">
        <s v="M"/>
        <s v="F"/>
      </sharedItems>
    </cacheField>
    <cacheField name="DOB">
      <sharedItems containsString="0" containsBlank="1" count="1">
        <m/>
      </sharedItems>
    </cacheField>
    <cacheField name="Age">
      <sharedItems containsSemiMixedTypes="0" containsString="0" containsMixedTypes="0" containsNumber="1" containsInteger="1" count="6">
        <n v="1"/>
        <n v="9"/>
        <n v="4"/>
        <n v="7"/>
        <n v="6"/>
        <n v="8"/>
      </sharedItems>
    </cacheField>
    <cacheField name="Race">
      <sharedItems containsMixedTypes="0" count="3">
        <s v="B"/>
        <s v="W"/>
        <s v="H"/>
      </sharedItems>
    </cacheField>
    <cacheField name="# of Bookings">
      <sharedItems containsSemiMixedTypes="0" containsString="0" containsMixedTypes="0" containsNumber="1" containsInteger="1" count="3">
        <n v="1"/>
        <n v="3"/>
        <n v="2"/>
      </sharedItems>
    </cacheField>
    <cacheField name="LOS">
      <sharedItems containsSemiMixedTypes="0" containsString="0" containsMixedTypes="0" containsNumber="1" containsInteger="1" count="9">
        <n v="12"/>
        <n v="11"/>
        <n v="10"/>
        <n v="9"/>
        <n v="8"/>
        <n v="7"/>
        <n v="6"/>
        <n v="5"/>
        <n v="4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2:L11" sheet="Test Data"/>
  </cacheSource>
  <cacheFields count="13">
    <cacheField name="Book Date">
      <sharedItems containsSemiMixedTypes="0" containsNonDate="0" containsDate="1" containsString="0" containsMixedTypes="0"/>
    </cacheField>
    <cacheField name="Relsease Date">
      <sharedItems containsSemiMixedTypes="0" containsNonDate="0" containsDate="1" containsString="0" containsMixedTypes="0"/>
    </cacheField>
    <cacheField name="LN">
      <sharedItems containsMixedTypes="0"/>
    </cacheField>
    <cacheField name="FN">
      <sharedItems containsMixedTypes="0"/>
    </cacheField>
    <cacheField name="MI">
      <sharedItems containsMixedTypes="0"/>
    </cacheField>
    <cacheField name="Booking#">
      <sharedItems containsSemiMixedTypes="0" containsString="0" containsMixedTypes="0" containsNumber="1" containsInteger="1" count="6">
        <n v="1"/>
        <n v="3"/>
        <n v="5"/>
        <n v="4"/>
        <n v="6"/>
        <n v="2"/>
      </sharedItems>
    </cacheField>
    <cacheField name="Gender ">
      <sharedItems containsMixedTypes="0" count="2">
        <s v="M"/>
        <s v="F"/>
      </sharedItems>
    </cacheField>
    <cacheField name="DOB">
      <sharedItems containsMixedTypes="0"/>
    </cacheField>
    <cacheField name="Age">
      <sharedItems containsSemiMixedTypes="0" containsString="0" containsMixedTypes="0" containsNumber="1" containsInteger="1" count="9">
        <n v="1"/>
        <n v="9"/>
        <n v="4"/>
        <n v="7"/>
        <n v="6"/>
        <n v="8"/>
        <n v="3"/>
        <n v="2"/>
        <n v="5"/>
      </sharedItems>
    </cacheField>
    <cacheField name="Race">
      <sharedItems containsMixedTypes="0" count="3">
        <s v="B"/>
        <s v="W"/>
        <s v="H"/>
      </sharedItems>
    </cacheField>
    <cacheField name="# of Bookings">
      <sharedItems containsSemiMixedTypes="0" containsString="0" containsMixedTypes="0" containsNumber="1" containsInteger="1" count="3">
        <n v="1"/>
        <n v="3"/>
        <n v="2"/>
      </sharedItems>
    </cacheField>
    <cacheField name="LOS">
      <sharedItems containsSemiMixedTypes="0" containsString="0" containsMixedTypes="0" containsNumber="1" containsInteger="1"/>
    </cacheField>
    <cacheField name="Field1" formula="0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L20:S22" firstHeaderRow="1" firstDataRow="2" firstDataCol="1"/>
  <pivotFields count="13">
    <pivotField compact="0" outline="0" subtotalTop="0" showAll="0" numFmtId="14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0">
        <item x="0"/>
        <item m="1" x="7"/>
        <item m="1" x="6"/>
        <item x="2"/>
        <item m="1" x="8"/>
        <item x="4"/>
        <item x="3"/>
        <item x="5"/>
        <item x="1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 numFmtId="2"/>
    <pivotField compact="0" outline="0" subtotalTop="0" showAll="0" dragToRow="0" dragToCol="0" dragToPage="0" defaultSubtotal="0"/>
  </pivotFields>
  <rowItems count="1">
    <i/>
  </rowItems>
  <colFields count="1">
    <field x="8"/>
  </colFields>
  <colItems count="7">
    <i>
      <x/>
    </i>
    <i>
      <x v="3"/>
    </i>
    <i>
      <x v="5"/>
    </i>
    <i>
      <x v="6"/>
    </i>
    <i>
      <x v="7"/>
    </i>
    <i>
      <x v="8"/>
    </i>
    <i t="grand">
      <x/>
    </i>
  </colItems>
  <dataFields count="1">
    <dataField name="Average of # of Bookings" fld="10" subtotal="average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L14:P16" firstHeaderRow="1" firstDataRow="2" firstDataCol="1"/>
  <pivotFields count="13">
    <pivotField compact="0" outline="0" subtotalTop="0" showAll="0" numFmtId="14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0"/>
        <item x="2"/>
        <item x="1"/>
        <item t="default"/>
      </items>
    </pivotField>
    <pivotField dataField="1" compact="0" outline="0" subtotalTop="0" showAll="0"/>
    <pivotField compact="0" outline="0" subtotalTop="0" showAll="0" numFmtId="2"/>
    <pivotField compact="0" outline="0" subtotalTop="0" showAll="0" dragToRow="0" dragToCol="0" dragToPage="0" defaultSubtotal="0"/>
  </pivotFields>
  <rowItems count="1">
    <i/>
  </rowItems>
  <colFields count="1">
    <field x="9"/>
  </colFields>
  <colItems count="4">
    <i>
      <x/>
    </i>
    <i>
      <x v="1"/>
    </i>
    <i>
      <x v="2"/>
    </i>
    <i t="grand">
      <x/>
    </i>
  </colItems>
  <dataFields count="1">
    <dataField name="Average of # of Bookings" fld="10" subtotal="average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" dataOnRows="1" applyNumberFormats="0" applyBorderFormats="0" applyFontFormats="0" applyPatternFormats="0" applyAlignmentFormats="0" applyWidthHeightFormats="0" dataCaption="Data" showMissing="1" preserveFormatting="1" useAutoFormatting="1" rowGrandTotals="0" colGrandTotals="0" compactData="0" updatedVersion="2" indent="0" showMemberPropertyTips="1">
  <location ref="A14:E19" firstHeaderRow="1" firstDataRow="2" firstDataCol="2"/>
  <pivotFields count="13">
    <pivotField compact="0" outline="0" subtotalTop="0" showAll="0" numFmtId="14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axis="axisCol" compact="0" outline="0" subtotalTop="0" showAll="0">
      <items count="4">
        <item x="0"/>
        <item x="2"/>
        <item x="1"/>
        <item t="default"/>
      </items>
    </pivotField>
    <pivotField dataField="1" compact="0" outline="0" subtotalTop="0" showAll="0" numFmtId="2"/>
    <pivotField compact="0" outline="0" subtotalTop="0" showAll="0" dragToRow="0" dragToCol="0" dragToPage="0" defaultSubtotal="0"/>
  </pivotFields>
  <rowFields count="2">
    <field x="6"/>
    <field x="-2"/>
  </rowFields>
  <rowItems count="4">
    <i>
      <x/>
      <x/>
    </i>
    <i i="1" r="1">
      <x v="1"/>
    </i>
    <i>
      <x v="1"/>
      <x/>
    </i>
    <i i="1" r="1">
      <x v="1"/>
    </i>
  </rowItems>
  <colFields count="1">
    <field x="10"/>
  </colFields>
  <colItems count="3">
    <i>
      <x/>
    </i>
    <i>
      <x v="1"/>
    </i>
    <i>
      <x v="2"/>
    </i>
  </colItems>
  <dataFields count="2">
    <dataField name="Average of LOS" fld="11" subtotal="average" baseField="0" baseItem="0"/>
    <dataField name="Average of Age" fld="8" subtotal="average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L30:M38" firstHeaderRow="2" firstDataRow="2" firstDataCol="1"/>
  <pivotFields count="13">
    <pivotField compact="0" outline="0" subtotalTop="0" showAll="0" numFmtId="14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countSubtotal="1">
      <items count="7">
        <item x="0"/>
        <item x="5"/>
        <item x="1"/>
        <item x="3"/>
        <item x="2"/>
        <item x="4"/>
        <item t="coun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2"/>
    <pivotField compact="0" outline="0" subtotalTop="0" showAll="0" dragToRow="0" dragToCol="0" dragToPage="0" defaultSubtotal="0"/>
  </pivotFields>
  <rowFields count="1">
    <field x="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Booking#" fld="5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L24:P27" firstHeaderRow="1" firstDataRow="2" firstDataCol="1"/>
  <pivotFields count="13">
    <pivotField compact="0" outline="0" subtotalTop="0" showAll="0" numFmtId="14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axis="axisCol" compact="0" outline="0" subtotalTop="0" showAll="0">
      <items count="4">
        <item x="0"/>
        <item x="2"/>
        <item x="1"/>
        <item t="default"/>
      </items>
    </pivotField>
    <pivotField dataField="1" compact="0" outline="0" subtotalTop="0" showAll="0" numFmtId="2"/>
    <pivotField compact="0" outline="0" subtotalTop="0" showAll="0" dragToRow="0" dragToCol="0" dragToPage="0" defaultSubtotal="0"/>
  </pivotFields>
  <rowFields count="1">
    <field x="-2"/>
  </rowFields>
  <rowItems count="2">
    <i>
      <x/>
    </i>
    <i i="1">
      <x v="1"/>
    </i>
  </rowItems>
  <colFields count="1">
    <field x="10"/>
  </colFields>
  <colItems count="4">
    <i>
      <x/>
    </i>
    <i>
      <x v="1"/>
    </i>
    <i>
      <x v="2"/>
    </i>
    <i t="grand">
      <x/>
    </i>
  </colItems>
  <dataFields count="2">
    <dataField name="Average of Age" fld="8" subtotal="average" baseField="0" baseItem="0"/>
    <dataField name="Average of LOS" fld="11" subtotal="average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8:E32" firstHeaderRow="1" firstDataRow="2" firstDataCol="1"/>
  <pivotFields count="12">
    <pivotField compact="0" outline="0" subtotalTop="0" showAll="0" numFmtId="14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axis="axisCol" compact="0" outline="0" subtotalTop="0" showAll="0">
      <items count="4">
        <item x="0"/>
        <item x="2"/>
        <item x="1"/>
        <item t="default"/>
      </items>
    </pivotField>
    <pivotField compact="0" outline="0" subtotalTop="0" showAll="0" numFmtId="2"/>
  </pivotFields>
  <rowFields count="1">
    <field x="6"/>
  </rowFields>
  <rowItems count="3">
    <i>
      <x/>
    </i>
    <i>
      <x v="1"/>
    </i>
    <i t="grand">
      <x/>
    </i>
  </rowItems>
  <colFields count="1">
    <field x="10"/>
  </colFields>
  <colItems count="4">
    <i>
      <x/>
    </i>
    <i>
      <x v="1"/>
    </i>
    <i>
      <x v="2"/>
    </i>
    <i t="grand">
      <x/>
    </i>
  </colItems>
  <dataFields count="1">
    <dataField name="Average of Age" fld="8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13" sqref="B13"/>
    </sheetView>
  </sheetViews>
  <sheetFormatPr defaultColWidth="8.8515625" defaultRowHeight="12.75"/>
  <cols>
    <col min="1" max="1" width="46.00390625" style="0" customWidth="1"/>
    <col min="2" max="2" width="38.7109375" style="0" customWidth="1"/>
    <col min="3" max="3" width="36.00390625" style="0" customWidth="1"/>
    <col min="4" max="5" width="8.8515625" style="0" customWidth="1"/>
    <col min="6" max="6" width="10.421875" style="0" bestFit="1" customWidth="1"/>
  </cols>
  <sheetData>
    <row r="1" spans="1:3" ht="12.75">
      <c r="A1" s="27" t="s">
        <v>14</v>
      </c>
      <c r="B1" s="27" t="s">
        <v>4</v>
      </c>
      <c r="C1" s="27" t="s">
        <v>5</v>
      </c>
    </row>
    <row r="2" spans="1:3" ht="38.25">
      <c r="A2" s="12" t="s">
        <v>9</v>
      </c>
      <c r="B2" s="1" t="s">
        <v>7</v>
      </c>
      <c r="C2" s="12" t="s">
        <v>47</v>
      </c>
    </row>
    <row r="3" spans="1:3" ht="25.5">
      <c r="A3" s="12" t="s">
        <v>48</v>
      </c>
      <c r="B3" s="1" t="s">
        <v>49</v>
      </c>
      <c r="C3" s="12" t="s">
        <v>50</v>
      </c>
    </row>
    <row r="4" spans="1:3" ht="38.25">
      <c r="A4" s="12" t="s">
        <v>10</v>
      </c>
      <c r="B4" s="1" t="s">
        <v>8</v>
      </c>
      <c r="C4" s="12" t="s">
        <v>11</v>
      </c>
    </row>
    <row r="5" spans="1:3" ht="25.5">
      <c r="A5" s="12" t="s">
        <v>52</v>
      </c>
      <c r="B5" s="1" t="s">
        <v>49</v>
      </c>
      <c r="C5" s="12" t="s">
        <v>6</v>
      </c>
    </row>
    <row r="6" spans="1:3" ht="51">
      <c r="A6" s="12" t="s">
        <v>12</v>
      </c>
      <c r="B6" s="12" t="s">
        <v>35</v>
      </c>
      <c r="C6" s="12" t="s">
        <v>13</v>
      </c>
    </row>
    <row r="7" spans="1:3" ht="25.5">
      <c r="A7" s="12" t="s">
        <v>37</v>
      </c>
      <c r="B7" s="12" t="s">
        <v>36</v>
      </c>
      <c r="C7" s="12" t="s">
        <v>43</v>
      </c>
    </row>
    <row r="8" spans="1:3" ht="38.25">
      <c r="A8" s="34" t="s">
        <v>54</v>
      </c>
      <c r="B8" s="1" t="s">
        <v>55</v>
      </c>
      <c r="C8" s="34" t="s">
        <v>56</v>
      </c>
    </row>
    <row r="9" ht="12.75">
      <c r="A9" s="7"/>
    </row>
  </sheetData>
  <sheetProtection/>
  <printOptions/>
  <pageMargins left="0.75" right="0.75" top="1" bottom="1" header="0.5" footer="0.5"/>
  <pageSetup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1">
      <selection activeCell="J16" sqref="J16"/>
    </sheetView>
  </sheetViews>
  <sheetFormatPr defaultColWidth="8.8515625" defaultRowHeight="12.75"/>
  <cols>
    <col min="1" max="1" width="13.57421875" style="8" customWidth="1"/>
    <col min="2" max="2" width="14.00390625" style="8" customWidth="1"/>
    <col min="3" max="3" width="14.57421875" style="0" customWidth="1"/>
    <col min="4" max="4" width="2.00390625" style="0" customWidth="1"/>
    <col min="5" max="6" width="12.00390625" style="0" customWidth="1"/>
    <col min="7" max="7" width="6.7109375" style="0" customWidth="1"/>
    <col min="8" max="8" width="4.57421875" style="0" customWidth="1"/>
    <col min="9" max="9" width="6.7109375" style="0" customWidth="1"/>
    <col min="10" max="10" width="6.00390625" style="0" customWidth="1"/>
    <col min="11" max="11" width="12.7109375" style="0" customWidth="1"/>
    <col min="12" max="12" width="14.00390625" style="11" customWidth="1"/>
    <col min="13" max="15" width="14.57421875" style="0" customWidth="1"/>
    <col min="16" max="16" width="12.00390625" style="0" customWidth="1"/>
    <col min="17" max="18" width="6.57421875" style="0" customWidth="1"/>
    <col min="19" max="19" width="12.00390625" style="0" customWidth="1"/>
    <col min="20" max="21" width="6.57421875" style="0" customWidth="1"/>
    <col min="22" max="22" width="12.00390625" style="0" customWidth="1"/>
    <col min="23" max="23" width="5.57421875" style="0" customWidth="1"/>
    <col min="24" max="24" width="6.57421875" style="0" customWidth="1"/>
    <col min="25" max="33" width="12.7109375" style="0" customWidth="1"/>
    <col min="34" max="34" width="10.57421875" style="0" customWidth="1"/>
  </cols>
  <sheetData>
    <row r="1" ht="12.75">
      <c r="A1" s="8" t="s">
        <v>57</v>
      </c>
    </row>
    <row r="2" spans="1:12" ht="12.75">
      <c r="A2" s="8" t="s">
        <v>15</v>
      </c>
      <c r="B2" s="8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33</v>
      </c>
      <c r="L2" s="11" t="s">
        <v>34</v>
      </c>
    </row>
    <row r="3" spans="1:12" ht="12.75">
      <c r="A3" s="8">
        <v>39847</v>
      </c>
      <c r="B3" s="8">
        <v>39859</v>
      </c>
      <c r="C3" t="s">
        <v>25</v>
      </c>
      <c r="D3" t="s">
        <v>25</v>
      </c>
      <c r="E3" t="s">
        <v>25</v>
      </c>
      <c r="F3">
        <v>1</v>
      </c>
      <c r="G3" t="s">
        <v>31</v>
      </c>
      <c r="H3" s="8"/>
      <c r="I3">
        <v>1</v>
      </c>
      <c r="J3" t="s">
        <v>26</v>
      </c>
      <c r="K3">
        <f>COUNTIF(F3:F11,F3)</f>
        <v>1</v>
      </c>
      <c r="L3" s="11">
        <f>B3-A3</f>
        <v>12</v>
      </c>
    </row>
    <row r="4" spans="1:12" ht="12.75">
      <c r="A4" s="8">
        <v>39848</v>
      </c>
      <c r="B4" s="8">
        <v>39859</v>
      </c>
      <c r="C4" t="s">
        <v>26</v>
      </c>
      <c r="D4" t="s">
        <v>26</v>
      </c>
      <c r="E4" t="s">
        <v>26</v>
      </c>
      <c r="F4">
        <v>3</v>
      </c>
      <c r="G4" t="s">
        <v>31</v>
      </c>
      <c r="H4" s="8"/>
      <c r="I4">
        <v>9</v>
      </c>
      <c r="J4" t="s">
        <v>32</v>
      </c>
      <c r="K4">
        <f aca="true" t="shared" si="0" ref="K4:K11">COUNTIF(CRITERIA,F4)</f>
        <v>3</v>
      </c>
      <c r="L4" s="11">
        <f aca="true" t="shared" si="1" ref="L4:L11">B4-A4</f>
        <v>11</v>
      </c>
    </row>
    <row r="5" spans="1:12" ht="12.75">
      <c r="A5" s="8">
        <v>39849</v>
      </c>
      <c r="B5" s="8">
        <v>39859</v>
      </c>
      <c r="C5" t="s">
        <v>26</v>
      </c>
      <c r="D5" t="s">
        <v>26</v>
      </c>
      <c r="E5" t="s">
        <v>26</v>
      </c>
      <c r="F5">
        <v>3</v>
      </c>
      <c r="G5" t="s">
        <v>31</v>
      </c>
      <c r="H5" s="8"/>
      <c r="I5">
        <v>9</v>
      </c>
      <c r="J5" t="s">
        <v>32</v>
      </c>
      <c r="K5">
        <f t="shared" si="0"/>
        <v>3</v>
      </c>
      <c r="L5" s="11">
        <f t="shared" si="1"/>
        <v>10</v>
      </c>
    </row>
    <row r="6" spans="1:12" ht="12.75">
      <c r="A6" s="8">
        <v>39850</v>
      </c>
      <c r="B6" s="8">
        <v>39859</v>
      </c>
      <c r="C6" t="s">
        <v>27</v>
      </c>
      <c r="D6" t="s">
        <v>27</v>
      </c>
      <c r="E6" t="s">
        <v>27</v>
      </c>
      <c r="F6">
        <v>5</v>
      </c>
      <c r="G6" t="s">
        <v>31</v>
      </c>
      <c r="H6" s="8"/>
      <c r="I6">
        <v>4</v>
      </c>
      <c r="J6" t="s">
        <v>26</v>
      </c>
      <c r="K6">
        <f t="shared" si="0"/>
        <v>1</v>
      </c>
      <c r="L6" s="11">
        <f t="shared" si="1"/>
        <v>9</v>
      </c>
    </row>
    <row r="7" spans="1:12" ht="12.75">
      <c r="A7" s="8">
        <v>39851</v>
      </c>
      <c r="B7" s="8">
        <v>39859</v>
      </c>
      <c r="C7" t="s">
        <v>28</v>
      </c>
      <c r="D7" t="s">
        <v>28</v>
      </c>
      <c r="E7" t="s">
        <v>28</v>
      </c>
      <c r="F7">
        <v>4</v>
      </c>
      <c r="G7" t="s">
        <v>29</v>
      </c>
      <c r="H7" s="8"/>
      <c r="I7">
        <v>7</v>
      </c>
      <c r="J7" t="s">
        <v>32</v>
      </c>
      <c r="K7">
        <f t="shared" si="0"/>
        <v>2</v>
      </c>
      <c r="L7" s="11">
        <f t="shared" si="1"/>
        <v>8</v>
      </c>
    </row>
    <row r="8" spans="1:12" ht="12.75">
      <c r="A8" s="8">
        <v>39852</v>
      </c>
      <c r="B8" s="8">
        <v>39859</v>
      </c>
      <c r="C8" t="s">
        <v>29</v>
      </c>
      <c r="D8" t="s">
        <v>29</v>
      </c>
      <c r="E8" t="s">
        <v>29</v>
      </c>
      <c r="F8">
        <v>6</v>
      </c>
      <c r="G8" t="s">
        <v>29</v>
      </c>
      <c r="H8" s="8"/>
      <c r="I8">
        <v>6</v>
      </c>
      <c r="J8" t="s">
        <v>26</v>
      </c>
      <c r="K8">
        <f t="shared" si="0"/>
        <v>1</v>
      </c>
      <c r="L8" s="11">
        <f t="shared" si="1"/>
        <v>7</v>
      </c>
    </row>
    <row r="9" spans="1:12" ht="12.75">
      <c r="A9" s="8">
        <v>39853</v>
      </c>
      <c r="B9" s="8">
        <v>39859</v>
      </c>
      <c r="C9" t="s">
        <v>28</v>
      </c>
      <c r="D9" t="s">
        <v>28</v>
      </c>
      <c r="E9" t="s">
        <v>28</v>
      </c>
      <c r="F9">
        <v>4</v>
      </c>
      <c r="G9" t="s">
        <v>29</v>
      </c>
      <c r="H9" s="8"/>
      <c r="I9">
        <v>7</v>
      </c>
      <c r="J9" t="s">
        <v>32</v>
      </c>
      <c r="K9">
        <f t="shared" si="0"/>
        <v>2</v>
      </c>
      <c r="L9" s="11">
        <f t="shared" si="1"/>
        <v>6</v>
      </c>
    </row>
    <row r="10" spans="1:12" ht="12.75">
      <c r="A10" s="8">
        <v>39854</v>
      </c>
      <c r="B10" s="8">
        <v>39859</v>
      </c>
      <c r="C10" t="s">
        <v>30</v>
      </c>
      <c r="D10" t="s">
        <v>30</v>
      </c>
      <c r="E10" t="s">
        <v>30</v>
      </c>
      <c r="F10">
        <v>2</v>
      </c>
      <c r="G10" t="s">
        <v>31</v>
      </c>
      <c r="H10" s="8"/>
      <c r="I10">
        <v>8</v>
      </c>
      <c r="J10" t="s">
        <v>30</v>
      </c>
      <c r="K10">
        <f t="shared" si="0"/>
        <v>1</v>
      </c>
      <c r="L10" s="11">
        <f t="shared" si="1"/>
        <v>5</v>
      </c>
    </row>
    <row r="11" spans="1:12" ht="12.75">
      <c r="A11" s="8">
        <v>39855</v>
      </c>
      <c r="B11" s="8">
        <v>39859</v>
      </c>
      <c r="C11" t="s">
        <v>26</v>
      </c>
      <c r="D11" t="s">
        <v>26</v>
      </c>
      <c r="E11" t="s">
        <v>26</v>
      </c>
      <c r="F11">
        <v>3</v>
      </c>
      <c r="G11" t="s">
        <v>31</v>
      </c>
      <c r="H11" s="8"/>
      <c r="I11">
        <v>9</v>
      </c>
      <c r="J11" t="s">
        <v>32</v>
      </c>
      <c r="K11">
        <f t="shared" si="0"/>
        <v>3</v>
      </c>
      <c r="L11" s="11">
        <f t="shared" si="1"/>
        <v>4</v>
      </c>
    </row>
    <row r="12" spans="1:2" ht="12.75">
      <c r="A12"/>
      <c r="B12"/>
    </row>
    <row r="13" spans="1:2" ht="12.75">
      <c r="A13"/>
      <c r="B13"/>
    </row>
    <row r="14" spans="1:16" ht="12.75">
      <c r="A14" s="2"/>
      <c r="B14" s="29"/>
      <c r="C14" s="28" t="s">
        <v>33</v>
      </c>
      <c r="D14" s="29"/>
      <c r="E14" s="30"/>
      <c r="L14" s="28" t="s">
        <v>44</v>
      </c>
      <c r="M14" s="28" t="s">
        <v>24</v>
      </c>
      <c r="N14" s="29"/>
      <c r="O14" s="29"/>
      <c r="P14" s="30"/>
    </row>
    <row r="15" spans="1:16" ht="12.75">
      <c r="A15" s="28" t="s">
        <v>21</v>
      </c>
      <c r="B15" s="28" t="s">
        <v>40</v>
      </c>
      <c r="C15" s="2">
        <v>1</v>
      </c>
      <c r="D15" s="13">
        <v>2</v>
      </c>
      <c r="E15" s="14">
        <v>3</v>
      </c>
      <c r="L15" s="3"/>
      <c r="M15" s="2" t="s">
        <v>26</v>
      </c>
      <c r="N15" s="13" t="s">
        <v>30</v>
      </c>
      <c r="O15" s="13" t="s">
        <v>32</v>
      </c>
      <c r="P15" s="9" t="s">
        <v>39</v>
      </c>
    </row>
    <row r="16" spans="1:16" ht="12.75">
      <c r="A16" s="2" t="s">
        <v>29</v>
      </c>
      <c r="B16" s="2" t="s">
        <v>41</v>
      </c>
      <c r="C16" s="17">
        <v>7</v>
      </c>
      <c r="D16" s="18">
        <v>7</v>
      </c>
      <c r="E16" s="24"/>
      <c r="L16" s="6" t="s">
        <v>38</v>
      </c>
      <c r="M16" s="15">
        <v>1</v>
      </c>
      <c r="N16" s="16">
        <v>1</v>
      </c>
      <c r="O16" s="16">
        <v>2.6</v>
      </c>
      <c r="P16" s="10">
        <v>1.8888888888888888</v>
      </c>
    </row>
    <row r="17" spans="1:12" ht="12.75">
      <c r="A17" s="3"/>
      <c r="B17" s="5" t="s">
        <v>42</v>
      </c>
      <c r="C17" s="22">
        <v>6</v>
      </c>
      <c r="D17" s="23">
        <v>7</v>
      </c>
      <c r="E17" s="25"/>
      <c r="L17"/>
    </row>
    <row r="18" spans="1:12" ht="12.75">
      <c r="A18" s="2" t="s">
        <v>31</v>
      </c>
      <c r="B18" s="2" t="s">
        <v>41</v>
      </c>
      <c r="C18" s="17">
        <v>8.666666666666666</v>
      </c>
      <c r="D18" s="18"/>
      <c r="E18" s="24">
        <v>8.333333333333334</v>
      </c>
      <c r="L18"/>
    </row>
    <row r="19" spans="1:12" ht="12.75">
      <c r="A19" s="4"/>
      <c r="B19" s="19" t="s">
        <v>42</v>
      </c>
      <c r="C19" s="20">
        <v>4.333333333333333</v>
      </c>
      <c r="D19" s="21"/>
      <c r="E19" s="26">
        <v>9</v>
      </c>
      <c r="L19"/>
    </row>
    <row r="20" spans="1:19" ht="13.5" thickBot="1">
      <c r="A20"/>
      <c r="B20"/>
      <c r="L20" s="28" t="s">
        <v>44</v>
      </c>
      <c r="M20" s="28" t="s">
        <v>23</v>
      </c>
      <c r="N20" s="29"/>
      <c r="O20" s="29"/>
      <c r="P20" s="29"/>
      <c r="Q20" s="29"/>
      <c r="R20" s="29"/>
      <c r="S20" s="30"/>
    </row>
    <row r="21" spans="1:19" ht="31.5" customHeight="1">
      <c r="A21" s="39" t="s">
        <v>46</v>
      </c>
      <c r="B21" s="40"/>
      <c r="C21" s="40"/>
      <c r="D21" s="40" t="s">
        <v>0</v>
      </c>
      <c r="E21" s="40"/>
      <c r="F21" s="40"/>
      <c r="G21" s="40" t="s">
        <v>1</v>
      </c>
      <c r="H21" s="40"/>
      <c r="I21" s="45"/>
      <c r="L21" s="3"/>
      <c r="M21" s="2">
        <v>1</v>
      </c>
      <c r="N21" s="13">
        <v>4</v>
      </c>
      <c r="O21" s="13">
        <v>6</v>
      </c>
      <c r="P21" s="13">
        <v>7</v>
      </c>
      <c r="Q21" s="13">
        <v>8</v>
      </c>
      <c r="R21" s="13">
        <v>9</v>
      </c>
      <c r="S21" s="9" t="s">
        <v>39</v>
      </c>
    </row>
    <row r="22" spans="1:19" ht="28.5" customHeight="1">
      <c r="A22" s="35" t="s">
        <v>9</v>
      </c>
      <c r="B22" s="41"/>
      <c r="C22" s="41"/>
      <c r="D22" s="41" t="s">
        <v>2</v>
      </c>
      <c r="E22" s="41"/>
      <c r="F22" s="41"/>
      <c r="G22" s="41">
        <f>SUM(IF(FREQUENCY(CRITERIA,'Test Data'!CRITERIA)&gt;0,1))</f>
        <v>6</v>
      </c>
      <c r="H22" s="41"/>
      <c r="I22" s="46"/>
      <c r="L22" s="6" t="s">
        <v>38</v>
      </c>
      <c r="M22" s="15">
        <v>1</v>
      </c>
      <c r="N22" s="16">
        <v>1</v>
      </c>
      <c r="O22" s="16">
        <v>1</v>
      </c>
      <c r="P22" s="16">
        <v>2</v>
      </c>
      <c r="Q22" s="16">
        <v>1</v>
      </c>
      <c r="R22" s="16">
        <v>3</v>
      </c>
      <c r="S22" s="10">
        <v>1.8888888888888888</v>
      </c>
    </row>
    <row r="23" spans="1:12" ht="33.75" customHeight="1">
      <c r="A23" s="35" t="s">
        <v>48</v>
      </c>
      <c r="B23" s="36"/>
      <c r="C23" s="36"/>
      <c r="D23" s="41" t="s">
        <v>51</v>
      </c>
      <c r="E23" s="41"/>
      <c r="F23" s="41"/>
      <c r="G23" s="41">
        <f>SUM(IF(FREQUENCY(CRITERIA,'Test Data'!CRITERIA)&gt;1,1))</f>
        <v>2</v>
      </c>
      <c r="H23" s="41"/>
      <c r="I23" s="46"/>
      <c r="L23"/>
    </row>
    <row r="24" spans="1:16" ht="33" customHeight="1">
      <c r="A24" s="35" t="s">
        <v>10</v>
      </c>
      <c r="B24" s="36"/>
      <c r="C24" s="36"/>
      <c r="D24" s="41" t="s">
        <v>3</v>
      </c>
      <c r="E24" s="41"/>
      <c r="F24" s="41"/>
      <c r="G24" s="41">
        <f>SUM(IF(FREQUENCY(MATCH(CRITERIA,CRITERIA,0),MATCH(CRITERIA,CRITERIA,0))&gt;0,1))</f>
        <v>6</v>
      </c>
      <c r="H24" s="41"/>
      <c r="I24" s="46"/>
      <c r="L24" s="2"/>
      <c r="M24" s="28" t="s">
        <v>33</v>
      </c>
      <c r="N24" s="29"/>
      <c r="O24" s="29"/>
      <c r="P24" s="30"/>
    </row>
    <row r="25" spans="1:16" ht="48" customHeight="1" thickBot="1">
      <c r="A25" s="37" t="s">
        <v>52</v>
      </c>
      <c r="B25" s="38"/>
      <c r="C25" s="38"/>
      <c r="D25" s="42" t="s">
        <v>53</v>
      </c>
      <c r="E25" s="42"/>
      <c r="F25" s="42"/>
      <c r="G25" s="43">
        <f>SUM(IF(FREQUENCY(MATCH(CRITERIA,CRITERIA,0),MATCH(CRITERIA,CRITERIA,0))&gt;1,1))</f>
        <v>2</v>
      </c>
      <c r="H25" s="43"/>
      <c r="I25" s="44"/>
      <c r="L25" s="28" t="s">
        <v>40</v>
      </c>
      <c r="M25" s="2">
        <v>1</v>
      </c>
      <c r="N25" s="13">
        <v>2</v>
      </c>
      <c r="O25" s="13">
        <v>3</v>
      </c>
      <c r="P25" s="9" t="s">
        <v>39</v>
      </c>
    </row>
    <row r="26" spans="1:16" ht="12.75">
      <c r="A26"/>
      <c r="B26"/>
      <c r="L26" s="2" t="s">
        <v>42</v>
      </c>
      <c r="M26" s="17">
        <v>4.75</v>
      </c>
      <c r="N26" s="18">
        <v>7</v>
      </c>
      <c r="O26" s="18">
        <v>9</v>
      </c>
      <c r="P26" s="31">
        <v>6.666666666666667</v>
      </c>
    </row>
    <row r="27" spans="1:16" ht="12.75">
      <c r="A27"/>
      <c r="B27"/>
      <c r="L27" s="19" t="s">
        <v>41</v>
      </c>
      <c r="M27" s="20">
        <v>8.25</v>
      </c>
      <c r="N27" s="21">
        <v>7</v>
      </c>
      <c r="O27" s="21">
        <v>8.333333333333334</v>
      </c>
      <c r="P27" s="32">
        <v>8</v>
      </c>
    </row>
    <row r="28" spans="1:12" ht="12.75">
      <c r="A28" s="28" t="s">
        <v>42</v>
      </c>
      <c r="B28" s="28" t="s">
        <v>33</v>
      </c>
      <c r="C28" s="29"/>
      <c r="D28" s="29"/>
      <c r="E28" s="30"/>
      <c r="L28"/>
    </row>
    <row r="29" spans="1:12" ht="12.75">
      <c r="A29" s="28" t="s">
        <v>21</v>
      </c>
      <c r="B29" s="2">
        <v>1</v>
      </c>
      <c r="C29" s="13">
        <v>2</v>
      </c>
      <c r="D29" s="13">
        <v>3</v>
      </c>
      <c r="E29" s="9" t="s">
        <v>39</v>
      </c>
      <c r="L29"/>
    </row>
    <row r="30" spans="1:13" ht="12.75">
      <c r="A30" s="2" t="s">
        <v>29</v>
      </c>
      <c r="B30" s="17">
        <v>6</v>
      </c>
      <c r="C30" s="18">
        <v>7</v>
      </c>
      <c r="D30" s="18"/>
      <c r="E30" s="31">
        <v>6.666666666666667</v>
      </c>
      <c r="L30" s="28" t="s">
        <v>45</v>
      </c>
      <c r="M30" s="9"/>
    </row>
    <row r="31" spans="1:13" ht="12.75">
      <c r="A31" s="5" t="s">
        <v>31</v>
      </c>
      <c r="B31" s="22">
        <v>4.333333333333333</v>
      </c>
      <c r="C31" s="23"/>
      <c r="D31" s="23">
        <v>9</v>
      </c>
      <c r="E31" s="33">
        <v>6.666666666666667</v>
      </c>
      <c r="L31" s="28" t="s">
        <v>20</v>
      </c>
      <c r="M31" s="9" t="s">
        <v>38</v>
      </c>
    </row>
    <row r="32" spans="1:13" ht="12.75">
      <c r="A32" s="6" t="s">
        <v>39</v>
      </c>
      <c r="B32" s="15">
        <v>4.75</v>
      </c>
      <c r="C32" s="16">
        <v>7</v>
      </c>
      <c r="D32" s="16">
        <v>9</v>
      </c>
      <c r="E32" s="10">
        <v>6.666666666666667</v>
      </c>
      <c r="L32" s="2">
        <v>1</v>
      </c>
      <c r="M32" s="31">
        <v>1</v>
      </c>
    </row>
    <row r="33" spans="1:13" ht="12.75">
      <c r="A33"/>
      <c r="B33"/>
      <c r="L33" s="5">
        <v>2</v>
      </c>
      <c r="M33" s="33">
        <v>1</v>
      </c>
    </row>
    <row r="34" spans="1:13" ht="12.75">
      <c r="A34"/>
      <c r="B34"/>
      <c r="L34" s="5">
        <v>3</v>
      </c>
      <c r="M34" s="33">
        <v>3</v>
      </c>
    </row>
    <row r="35" spans="1:13" ht="12.75">
      <c r="A35"/>
      <c r="B35"/>
      <c r="L35" s="5">
        <v>4</v>
      </c>
      <c r="M35" s="33">
        <v>2</v>
      </c>
    </row>
    <row r="36" spans="1:13" ht="12.75">
      <c r="A36"/>
      <c r="B36"/>
      <c r="L36" s="5">
        <v>5</v>
      </c>
      <c r="M36" s="33">
        <v>1</v>
      </c>
    </row>
    <row r="37" spans="1:13" ht="12.75">
      <c r="A37"/>
      <c r="B37"/>
      <c r="L37" s="5">
        <v>6</v>
      </c>
      <c r="M37" s="33">
        <v>1</v>
      </c>
    </row>
    <row r="38" spans="1:13" ht="12.75">
      <c r="A38"/>
      <c r="B38"/>
      <c r="L38" s="6" t="s">
        <v>39</v>
      </c>
      <c r="M38" s="10">
        <v>9</v>
      </c>
    </row>
    <row r="39" spans="1:12" ht="12.75">
      <c r="A39"/>
      <c r="B39"/>
      <c r="L39"/>
    </row>
    <row r="40" spans="1:12" ht="12.75">
      <c r="A40"/>
      <c r="B40"/>
      <c r="L40"/>
    </row>
    <row r="41" spans="1:12" ht="12.75">
      <c r="A41"/>
      <c r="B41"/>
      <c r="L41"/>
    </row>
    <row r="42" spans="1:12" ht="12.75">
      <c r="A42"/>
      <c r="B42"/>
      <c r="L42"/>
    </row>
    <row r="43" ht="12.75">
      <c r="L43"/>
    </row>
    <row r="44" ht="12.75">
      <c r="L44"/>
    </row>
  </sheetData>
  <sheetProtection/>
  <mergeCells count="15">
    <mergeCell ref="G25:I25"/>
    <mergeCell ref="G21:I21"/>
    <mergeCell ref="G22:I22"/>
    <mergeCell ref="G23:I23"/>
    <mergeCell ref="G24:I24"/>
    <mergeCell ref="A24:C24"/>
    <mergeCell ref="A25:C25"/>
    <mergeCell ref="A21:C21"/>
    <mergeCell ref="D21:F21"/>
    <mergeCell ref="D22:F22"/>
    <mergeCell ref="D23:F23"/>
    <mergeCell ref="A22:C22"/>
    <mergeCell ref="A23:C23"/>
    <mergeCell ref="D24:F24"/>
    <mergeCell ref="D25:F25"/>
  </mergeCells>
  <printOptions/>
  <pageMargins left="0.75" right="0.75" top="1" bottom="1" header="0.5" footer="0.5"/>
  <pageSetup orientation="portrait" paperSize="9" scale="78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admined</dc:creator>
  <cp:keywords/>
  <dc:description/>
  <cp:lastModifiedBy>Allison Dwyer</cp:lastModifiedBy>
  <dcterms:created xsi:type="dcterms:W3CDTF">2010-03-26T20:13:12Z</dcterms:created>
  <dcterms:modified xsi:type="dcterms:W3CDTF">2010-12-15T20:20:00Z</dcterms:modified>
  <cp:category/>
  <cp:version/>
  <cp:contentType/>
  <cp:contentStatus/>
</cp:coreProperties>
</file>